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720" windowHeight="6792" activeTab="0"/>
  </bookViews>
  <sheets>
    <sheet name="2012 PPP" sheetId="1" r:id="rId1"/>
  </sheets>
  <definedNames>
    <definedName name="_xlnm.Print_Area" localSheetId="0">'2012 PPP'!$A$1:$T$38</definedName>
  </definedNames>
  <calcPr fullCalcOnLoad="1"/>
</workbook>
</file>

<file path=xl/sharedStrings.xml><?xml version="1.0" encoding="utf-8"?>
<sst xmlns="http://schemas.openxmlformats.org/spreadsheetml/2006/main" count="80" uniqueCount="44">
  <si>
    <t>Exhibit 1</t>
  </si>
  <si>
    <t>Physicians, Surgeons, Podiatrists, and Certified Nurse Midwives</t>
  </si>
  <si>
    <t>Class</t>
  </si>
  <si>
    <t>Territory 1</t>
  </si>
  <si>
    <t>Territory 2</t>
  </si>
  <si>
    <t>Territory 3</t>
  </si>
  <si>
    <t>Territory 4</t>
  </si>
  <si>
    <t>Territory 5</t>
  </si>
  <si>
    <t>Territory 6</t>
  </si>
  <si>
    <t>006</t>
  </si>
  <si>
    <t>007</t>
  </si>
  <si>
    <t>010</t>
  </si>
  <si>
    <t>015</t>
  </si>
  <si>
    <t>020</t>
  </si>
  <si>
    <t>022</t>
  </si>
  <si>
    <t>030</t>
  </si>
  <si>
    <t>035</t>
  </si>
  <si>
    <t>050</t>
  </si>
  <si>
    <t>070</t>
  </si>
  <si>
    <t>080</t>
  </si>
  <si>
    <t>090</t>
  </si>
  <si>
    <t>100</t>
  </si>
  <si>
    <t>120</t>
  </si>
  <si>
    <t>130</t>
  </si>
  <si>
    <t>900</t>
  </si>
  <si>
    <t>Certified Nurse Midwife = 900    80116</t>
  </si>
  <si>
    <t>PPP</t>
  </si>
  <si>
    <t>Assess</t>
  </si>
  <si>
    <t>012</t>
  </si>
  <si>
    <t>060</t>
  </si>
  <si>
    <t>Podiatrist Non-surgical  = 120     80993</t>
  </si>
  <si>
    <t>Podiatrist Surgical           = 130    80994</t>
  </si>
  <si>
    <t>Abated</t>
  </si>
  <si>
    <t>Territory 1=  Philadelphia (51)</t>
  </si>
  <si>
    <t xml:space="preserve">Territory 5= Delaware (23) </t>
  </si>
  <si>
    <t>005</t>
  </si>
  <si>
    <t>017</t>
  </si>
  <si>
    <t>025</t>
  </si>
  <si>
    <r>
      <t>Prevailing Primary Premium</t>
    </r>
    <r>
      <rPr>
        <sz val="11"/>
        <color indexed="55"/>
        <rFont val="Times New Roman"/>
        <family val="1"/>
      </rPr>
      <t xml:space="preserve"> /</t>
    </r>
    <r>
      <rPr>
        <sz val="11"/>
        <color indexed="5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Assessment </t>
    </r>
  </si>
  <si>
    <t>Year 2013</t>
  </si>
  <si>
    <t>Territory 3= Allegheny (02), Armstrong (03), Beaver (04), Carbon (13), Clearfield (17), Dauphin (22), Jefferson (33), Washington (63), Westmoreland (65)</t>
  </si>
  <si>
    <t>Territory 2= Reminder of State (01, 05, 06, 08, 10-12, 14, 16, 18, 21, 24, 27-32, 34, 36, 38, 41, 42, 44, 47, 49, 50, 52, 53, 55-62, 64, 66, 67)</t>
  </si>
  <si>
    <t>Territory 4= Fayette (26),  Lackawanna (35), Luzerne (40), Mercer (43)</t>
  </si>
  <si>
    <t>Territory 6= Blair (07), Bucks (09), Chester (15), Columbia (19), Crawford (20),  Erie (25),  Lawrence (37), Lehigh (39), Monroe (45), Montgomery (46), Northampton (48), Schuylkill (54)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</si>
</sst>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_(* #,##0_);_(* \(#,##0\);_(* &quot;-&quot;??_);_(@_)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12"/>
      <name val="Times New Roman"/>
      <family val="1"/>
    </font>
    <font>
      <sz val="11"/>
      <color indexed="12"/>
      <name val="Arial"/>
      <family val="2"/>
    </font>
    <font>
      <sz val="11"/>
      <color indexed="10"/>
      <name val="Times New Roman"/>
      <family val="1"/>
    </font>
    <font>
      <sz val="11"/>
      <color indexed="55"/>
      <name val="Times New Roman"/>
      <family val="1"/>
    </font>
    <font>
      <sz val="11"/>
      <color indexed="52"/>
      <name val="Times New Roman"/>
      <family val="1"/>
    </font>
    <font>
      <sz val="11"/>
      <color indexed="55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sz val="11"/>
      <color indexed="10"/>
      <name val="Arial"/>
      <family val="2"/>
    </font>
    <font>
      <sz val="11"/>
      <color indexed="61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.5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14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14" fillId="0" borderId="12" xfId="0" applyNumberFormat="1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3" fontId="16" fillId="33" borderId="13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5" fillId="6" borderId="13" xfId="0" applyNumberFormat="1" applyFont="1" applyFill="1" applyBorder="1" applyAlignment="1">
      <alignment horizontal="center"/>
    </xf>
    <xf numFmtId="3" fontId="58" fillId="6" borderId="13" xfId="0" applyNumberFormat="1" applyFont="1" applyFill="1" applyBorder="1" applyAlignment="1">
      <alignment horizontal="center"/>
    </xf>
    <xf numFmtId="3" fontId="17" fillId="6" borderId="13" xfId="0" applyNumberFormat="1" applyFont="1" applyFill="1" applyBorder="1" applyAlignment="1">
      <alignment horizontal="center"/>
    </xf>
    <xf numFmtId="3" fontId="17" fillId="6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3" fontId="7" fillId="33" borderId="13" xfId="0" applyNumberFormat="1" applyFont="1" applyFill="1" applyBorder="1" applyAlignment="1">
      <alignment horizontal="right"/>
    </xf>
    <xf numFmtId="3" fontId="18" fillId="0" borderId="13" xfId="0" applyNumberFormat="1" applyFont="1" applyBorder="1" applyAlignment="1">
      <alignment/>
    </xf>
    <xf numFmtId="3" fontId="19" fillId="33" borderId="13" xfId="0" applyNumberFormat="1" applyFont="1" applyFill="1" applyBorder="1" applyAlignment="1">
      <alignment horizontal="right"/>
    </xf>
    <xf numFmtId="3" fontId="7" fillId="6" borderId="13" xfId="0" applyNumberFormat="1" applyFont="1" applyFill="1" applyBorder="1" applyAlignment="1">
      <alignment horizontal="right"/>
    </xf>
    <xf numFmtId="3" fontId="59" fillId="6" borderId="13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 horizontal="right"/>
    </xf>
    <xf numFmtId="3" fontId="19" fillId="6" borderId="14" xfId="0" applyNumberFormat="1" applyFont="1" applyFill="1" applyBorder="1" applyAlignment="1">
      <alignment horizontal="right"/>
    </xf>
    <xf numFmtId="49" fontId="14" fillId="0" borderId="15" xfId="0" applyNumberFormat="1" applyFont="1" applyBorder="1" applyAlignment="1">
      <alignment horizontal="left"/>
    </xf>
    <xf numFmtId="49" fontId="14" fillId="34" borderId="12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18" fillId="34" borderId="13" xfId="0" applyNumberFormat="1" applyFont="1" applyFill="1" applyBorder="1" applyAlignment="1">
      <alignment/>
    </xf>
    <xf numFmtId="3" fontId="19" fillId="34" borderId="13" xfId="0" applyNumberFormat="1" applyFont="1" applyFill="1" applyBorder="1" applyAlignment="1">
      <alignment/>
    </xf>
    <xf numFmtId="3" fontId="59" fillId="34" borderId="13" xfId="0" applyNumberFormat="1" applyFont="1" applyFill="1" applyBorder="1" applyAlignment="1">
      <alignment/>
    </xf>
    <xf numFmtId="3" fontId="19" fillId="34" borderId="14" xfId="0" applyNumberFormat="1" applyFont="1" applyFill="1" applyBorder="1" applyAlignment="1">
      <alignment/>
    </xf>
    <xf numFmtId="49" fontId="14" fillId="34" borderId="15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7" fillId="6" borderId="13" xfId="0" applyNumberFormat="1" applyFont="1" applyFill="1" applyBorder="1" applyAlignment="1">
      <alignment/>
    </xf>
    <xf numFmtId="3" fontId="19" fillId="6" borderId="13" xfId="0" applyNumberFormat="1" applyFont="1" applyFill="1" applyBorder="1" applyAlignment="1">
      <alignment/>
    </xf>
    <xf numFmtId="3" fontId="19" fillId="6" borderId="14" xfId="0" applyNumberFormat="1" applyFont="1" applyFill="1" applyBorder="1" applyAlignment="1">
      <alignment/>
    </xf>
    <xf numFmtId="49" fontId="14" fillId="0" borderId="15" xfId="0" applyNumberFormat="1" applyFont="1" applyBorder="1" applyAlignment="1">
      <alignment/>
    </xf>
    <xf numFmtId="3" fontId="7" fillId="34" borderId="0" xfId="0" applyNumberFormat="1" applyFont="1" applyFill="1" applyAlignment="1">
      <alignment/>
    </xf>
    <xf numFmtId="49" fontId="14" fillId="34" borderId="15" xfId="0" applyNumberFormat="1" applyFont="1" applyFill="1" applyBorder="1" applyAlignment="1">
      <alignment horizontal="left"/>
    </xf>
    <xf numFmtId="49" fontId="14" fillId="34" borderId="16" xfId="0" applyNumberFormat="1" applyFont="1" applyFill="1" applyBorder="1" applyAlignment="1">
      <alignment/>
    </xf>
    <xf numFmtId="3" fontId="7" fillId="34" borderId="17" xfId="0" applyNumberFormat="1" applyFont="1" applyFill="1" applyBorder="1" applyAlignment="1">
      <alignment/>
    </xf>
    <xf numFmtId="3" fontId="18" fillId="34" borderId="17" xfId="0" applyNumberFormat="1" applyFont="1" applyFill="1" applyBorder="1" applyAlignment="1">
      <alignment/>
    </xf>
    <xf numFmtId="3" fontId="19" fillId="34" borderId="17" xfId="0" applyNumberFormat="1" applyFont="1" applyFill="1" applyBorder="1" applyAlignment="1">
      <alignment/>
    </xf>
    <xf numFmtId="3" fontId="59" fillId="34" borderId="17" xfId="0" applyNumberFormat="1" applyFont="1" applyFill="1" applyBorder="1" applyAlignment="1">
      <alignment/>
    </xf>
    <xf numFmtId="3" fontId="19" fillId="34" borderId="18" xfId="0" applyNumberFormat="1" applyFont="1" applyFill="1" applyBorder="1" applyAlignment="1">
      <alignment/>
    </xf>
    <xf numFmtId="49" fontId="14" fillId="34" borderId="19" xfId="0" applyNumberFormat="1" applyFont="1" applyFill="1" applyBorder="1" applyAlignment="1">
      <alignment/>
    </xf>
    <xf numFmtId="3" fontId="6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3" fontId="14" fillId="6" borderId="20" xfId="0" applyNumberFormat="1" applyFont="1" applyFill="1" applyBorder="1" applyAlignment="1">
      <alignment horizontal="center"/>
    </xf>
    <xf numFmtId="3" fontId="14" fillId="6" borderId="21" xfId="0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9" fontId="10" fillId="6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tabSelected="1" workbookViewId="0" topLeftCell="A1">
      <selection activeCell="AA10" sqref="AA10"/>
    </sheetView>
  </sheetViews>
  <sheetFormatPr defaultColWidth="6.7109375" defaultRowHeight="12.75"/>
  <cols>
    <col min="1" max="1" width="8.7109375" style="2" customWidth="1"/>
    <col min="2" max="2" width="8.7109375" style="3" customWidth="1"/>
    <col min="3" max="3" width="8.7109375" style="4" customWidth="1"/>
    <col min="4" max="4" width="7.57421875" style="4" hidden="1" customWidth="1"/>
    <col min="5" max="6" width="8.7109375" style="3" customWidth="1"/>
    <col min="7" max="7" width="7.57421875" style="3" hidden="1" customWidth="1"/>
    <col min="8" max="9" width="8.7109375" style="3" customWidth="1"/>
    <col min="10" max="10" width="7.57421875" style="3" hidden="1" customWidth="1"/>
    <col min="11" max="11" width="8.7109375" style="3" bestFit="1" customWidth="1"/>
    <col min="12" max="12" width="8.7109375" style="3" customWidth="1"/>
    <col min="13" max="13" width="7.57421875" style="3" hidden="1" customWidth="1"/>
    <col min="14" max="14" width="8.8515625" style="3" customWidth="1"/>
    <col min="15" max="15" width="8.7109375" style="3" customWidth="1"/>
    <col min="16" max="16" width="7.57421875" style="3" hidden="1" customWidth="1"/>
    <col min="17" max="18" width="8.7109375" style="3" customWidth="1"/>
    <col min="19" max="19" width="8.28125" style="3" hidden="1" customWidth="1"/>
    <col min="20" max="20" width="8.7109375" style="1" customWidth="1"/>
    <col min="21" max="21" width="6.7109375" style="1" customWidth="1"/>
    <col min="22" max="22" width="13.57421875" style="1" customWidth="1"/>
    <col min="23" max="16384" width="6.7109375" style="1" customWidth="1"/>
  </cols>
  <sheetData>
    <row r="1" spans="1:20" ht="13.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71"/>
      <c r="P1" s="71"/>
      <c r="Q1" s="71"/>
      <c r="R1" s="71"/>
      <c r="S1" s="8"/>
      <c r="T1" s="9"/>
    </row>
    <row r="2" spans="1:20" ht="13.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3"/>
      <c r="P2" s="73"/>
      <c r="Q2" s="73"/>
      <c r="R2" s="73"/>
      <c r="S2" s="10"/>
      <c r="T2" s="9"/>
    </row>
    <row r="3" spans="1:20" ht="13.5">
      <c r="A3" s="11"/>
      <c r="B3" s="12"/>
      <c r="C3" s="13"/>
      <c r="D3" s="13"/>
      <c r="E3" s="12"/>
      <c r="F3" s="12"/>
      <c r="G3" s="12"/>
      <c r="H3" s="12"/>
      <c r="I3" s="76">
        <v>0.25</v>
      </c>
      <c r="J3" s="76"/>
      <c r="K3" s="12"/>
      <c r="L3" s="12"/>
      <c r="M3" s="12"/>
      <c r="N3" s="12"/>
      <c r="O3" s="12"/>
      <c r="P3" s="12"/>
      <c r="Q3" s="12"/>
      <c r="R3" s="12"/>
      <c r="S3" s="12"/>
      <c r="T3" s="9"/>
    </row>
    <row r="4" spans="1:20" ht="13.5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71"/>
      <c r="R4" s="71"/>
      <c r="S4" s="8"/>
      <c r="T4" s="9"/>
    </row>
    <row r="5" spans="1:20" ht="14.25" thickBot="1">
      <c r="A5" s="70" t="s">
        <v>38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5"/>
      <c r="Q5" s="75"/>
      <c r="R5" s="75"/>
      <c r="S5" s="8"/>
      <c r="T5" s="9"/>
    </row>
    <row r="6" spans="1:29" ht="15" customHeight="1" thickTop="1">
      <c r="A6" s="14" t="s">
        <v>2</v>
      </c>
      <c r="B6" s="66" t="s">
        <v>3</v>
      </c>
      <c r="C6" s="67"/>
      <c r="D6" s="68"/>
      <c r="E6" s="63" t="s">
        <v>4</v>
      </c>
      <c r="F6" s="64"/>
      <c r="G6" s="65"/>
      <c r="H6" s="66" t="s">
        <v>5</v>
      </c>
      <c r="I6" s="67"/>
      <c r="J6" s="68"/>
      <c r="K6" s="63" t="s">
        <v>6</v>
      </c>
      <c r="L6" s="64"/>
      <c r="M6" s="65"/>
      <c r="N6" s="66" t="s">
        <v>7</v>
      </c>
      <c r="O6" s="67"/>
      <c r="P6" s="68"/>
      <c r="Q6" s="63" t="s">
        <v>8</v>
      </c>
      <c r="R6" s="64"/>
      <c r="S6" s="65"/>
      <c r="T6" s="15"/>
      <c r="X6" s="6"/>
      <c r="Y6" s="6"/>
      <c r="Z6" s="6"/>
      <c r="AA6" s="6"/>
      <c r="AB6" s="6"/>
      <c r="AC6" s="6"/>
    </row>
    <row r="7" spans="1:29" ht="15" customHeight="1">
      <c r="A7" s="16"/>
      <c r="B7" s="17" t="s">
        <v>26</v>
      </c>
      <c r="C7" s="18" t="s">
        <v>27</v>
      </c>
      <c r="D7" s="19" t="s">
        <v>32</v>
      </c>
      <c r="E7" s="20" t="s">
        <v>26</v>
      </c>
      <c r="F7" s="21" t="s">
        <v>27</v>
      </c>
      <c r="G7" s="22" t="s">
        <v>32</v>
      </c>
      <c r="H7" s="17" t="s">
        <v>26</v>
      </c>
      <c r="I7" s="18" t="s">
        <v>27</v>
      </c>
      <c r="J7" s="19" t="s">
        <v>32</v>
      </c>
      <c r="K7" s="20" t="s">
        <v>26</v>
      </c>
      <c r="L7" s="21" t="s">
        <v>27</v>
      </c>
      <c r="M7" s="22" t="s">
        <v>32</v>
      </c>
      <c r="N7" s="17" t="s">
        <v>26</v>
      </c>
      <c r="O7" s="18" t="s">
        <v>27</v>
      </c>
      <c r="P7" s="19" t="s">
        <v>32</v>
      </c>
      <c r="Q7" s="20" t="s">
        <v>26</v>
      </c>
      <c r="R7" s="21" t="s">
        <v>27</v>
      </c>
      <c r="S7" s="23" t="s">
        <v>32</v>
      </c>
      <c r="T7" s="24"/>
      <c r="X7" s="7"/>
      <c r="Y7" s="7"/>
      <c r="Z7" s="7"/>
      <c r="AA7" s="7"/>
      <c r="AB7" s="7"/>
      <c r="AC7" s="7"/>
    </row>
    <row r="8" spans="1:29" ht="15" customHeight="1">
      <c r="A8" s="16" t="s">
        <v>35</v>
      </c>
      <c r="B8" s="25">
        <v>4438</v>
      </c>
      <c r="C8" s="26">
        <f>SUM(B8*$I$3)</f>
        <v>1109.5</v>
      </c>
      <c r="D8" s="27"/>
      <c r="E8" s="28">
        <v>2298</v>
      </c>
      <c r="F8" s="29">
        <f>SUM(E8*$I$3)</f>
        <v>574.5</v>
      </c>
      <c r="G8" s="30"/>
      <c r="H8" s="25">
        <v>2811</v>
      </c>
      <c r="I8" s="26">
        <f aca="true" t="shared" si="0" ref="I8:I28">SUM(H8*$I$3)</f>
        <v>702.75</v>
      </c>
      <c r="J8" s="27"/>
      <c r="K8" s="28">
        <v>3401</v>
      </c>
      <c r="L8" s="29">
        <f>SUM(K8*$I$3)</f>
        <v>850.25</v>
      </c>
      <c r="M8" s="30"/>
      <c r="N8" s="25">
        <v>3612</v>
      </c>
      <c r="O8" s="26">
        <f>SUM(N8*$I$3)</f>
        <v>903</v>
      </c>
      <c r="P8" s="27"/>
      <c r="Q8" s="28">
        <v>2940</v>
      </c>
      <c r="R8" s="29">
        <f>SUM(Q8*$I$3)</f>
        <v>735</v>
      </c>
      <c r="S8" s="31"/>
      <c r="T8" s="32" t="s">
        <v>35</v>
      </c>
      <c r="V8" s="5"/>
      <c r="X8" s="7"/>
      <c r="Y8" s="7"/>
      <c r="Z8" s="7"/>
      <c r="AA8" s="7"/>
      <c r="AB8" s="7"/>
      <c r="AC8" s="7"/>
    </row>
    <row r="9" spans="1:29" ht="15" customHeight="1">
      <c r="A9" s="33" t="s">
        <v>9</v>
      </c>
      <c r="B9" s="34">
        <v>8295</v>
      </c>
      <c r="C9" s="35">
        <f>SUM(B9*$I$3)</f>
        <v>2073.75</v>
      </c>
      <c r="D9" s="36">
        <f>SUM(C9*50%)</f>
        <v>1036.875</v>
      </c>
      <c r="E9" s="34">
        <v>3918</v>
      </c>
      <c r="F9" s="37">
        <f>SUM(E9*$I$3)</f>
        <v>979.5</v>
      </c>
      <c r="G9" s="36">
        <f>SUM(F9*50%)</f>
        <v>489.75</v>
      </c>
      <c r="H9" s="34">
        <v>4967</v>
      </c>
      <c r="I9" s="35">
        <f t="shared" si="0"/>
        <v>1241.75</v>
      </c>
      <c r="J9" s="36">
        <f>SUM(I9*50%)</f>
        <v>620.875</v>
      </c>
      <c r="K9" s="34">
        <v>6174</v>
      </c>
      <c r="L9" s="37">
        <f>SUM(K9*$I$3)</f>
        <v>1543.5</v>
      </c>
      <c r="M9" s="36">
        <f>SUM(L9*50%)</f>
        <v>771.75</v>
      </c>
      <c r="N9" s="34">
        <v>6605</v>
      </c>
      <c r="O9" s="35">
        <f>SUM(N9*$I$3)</f>
        <v>1651.25</v>
      </c>
      <c r="P9" s="36">
        <f>SUM(O9*50%)</f>
        <v>825.625</v>
      </c>
      <c r="Q9" s="34">
        <v>5231</v>
      </c>
      <c r="R9" s="37">
        <f>SUM(Q9*$I$3)</f>
        <v>1307.75</v>
      </c>
      <c r="S9" s="38">
        <f>SUM(R9*50%)</f>
        <v>653.875</v>
      </c>
      <c r="T9" s="39" t="s">
        <v>9</v>
      </c>
      <c r="V9" s="5"/>
      <c r="X9" s="7"/>
      <c r="Y9" s="7"/>
      <c r="Z9" s="7"/>
      <c r="AA9" s="7"/>
      <c r="AB9" s="7"/>
      <c r="AC9" s="7"/>
    </row>
    <row r="10" spans="1:29" ht="15" customHeight="1">
      <c r="A10" s="16" t="s">
        <v>10</v>
      </c>
      <c r="B10" s="40">
        <v>15508</v>
      </c>
      <c r="C10" s="26">
        <f aca="true" t="shared" si="1" ref="C10:C28">SUM(B10*$I$3)</f>
        <v>3877</v>
      </c>
      <c r="D10" s="41">
        <f aca="true" t="shared" si="2" ref="D10:D27">SUM(C10*50%)</f>
        <v>1938.5</v>
      </c>
      <c r="E10" s="42">
        <v>6947</v>
      </c>
      <c r="F10" s="29">
        <f aca="true" t="shared" si="3" ref="F10:F28">SUM(E10*$I$3)</f>
        <v>1736.75</v>
      </c>
      <c r="G10" s="43">
        <f aca="true" t="shared" si="4" ref="G10:G27">SUM(F10*50%)</f>
        <v>868.375</v>
      </c>
      <c r="H10" s="40">
        <v>8999</v>
      </c>
      <c r="I10" s="26">
        <f t="shared" si="0"/>
        <v>2249.75</v>
      </c>
      <c r="J10" s="41">
        <f aca="true" t="shared" si="5" ref="J10:J27">SUM(I10*50%)</f>
        <v>1124.875</v>
      </c>
      <c r="K10" s="42">
        <v>11361</v>
      </c>
      <c r="L10" s="29">
        <f aca="true" t="shared" si="6" ref="L10:L28">SUM(K10*$I$3)</f>
        <v>2840.25</v>
      </c>
      <c r="M10" s="43">
        <f aca="true" t="shared" si="7" ref="M10:M27">SUM(L10*50%)</f>
        <v>1420.125</v>
      </c>
      <c r="N10" s="40">
        <v>12202</v>
      </c>
      <c r="O10" s="26">
        <f aca="true" t="shared" si="8" ref="O10:O28">SUM(N10*$I$3)</f>
        <v>3050.5</v>
      </c>
      <c r="P10" s="41">
        <f aca="true" t="shared" si="9" ref="P10:P27">SUM(O10*50%)</f>
        <v>1525.25</v>
      </c>
      <c r="Q10" s="42">
        <v>9516</v>
      </c>
      <c r="R10" s="29">
        <f aca="true" t="shared" si="10" ref="R10:R28">SUM(Q10*$I$3)</f>
        <v>2379</v>
      </c>
      <c r="S10" s="44">
        <f aca="true" t="shared" si="11" ref="S10:S27">SUM(R10*50%)</f>
        <v>1189.5</v>
      </c>
      <c r="T10" s="45" t="s">
        <v>10</v>
      </c>
      <c r="V10" s="5"/>
      <c r="X10" s="7"/>
      <c r="Y10" s="7"/>
      <c r="Z10" s="7"/>
      <c r="AA10" s="7"/>
      <c r="AB10" s="7"/>
      <c r="AC10" s="7"/>
    </row>
    <row r="11" spans="1:29" ht="15" customHeight="1">
      <c r="A11" s="33" t="s">
        <v>11</v>
      </c>
      <c r="B11" s="34">
        <v>11109</v>
      </c>
      <c r="C11" s="35">
        <f t="shared" si="1"/>
        <v>2777.25</v>
      </c>
      <c r="D11" s="46"/>
      <c r="E11" s="34">
        <v>5100</v>
      </c>
      <c r="F11" s="37">
        <f t="shared" si="3"/>
        <v>1275</v>
      </c>
      <c r="G11" s="36">
        <f t="shared" si="4"/>
        <v>637.5</v>
      </c>
      <c r="H11" s="34">
        <v>6540</v>
      </c>
      <c r="I11" s="35">
        <f t="shared" si="0"/>
        <v>1635</v>
      </c>
      <c r="J11" s="36">
        <f t="shared" si="5"/>
        <v>817.5</v>
      </c>
      <c r="K11" s="34">
        <v>8198</v>
      </c>
      <c r="L11" s="37">
        <f t="shared" si="6"/>
        <v>2049.5</v>
      </c>
      <c r="M11" s="36">
        <f t="shared" si="7"/>
        <v>1024.75</v>
      </c>
      <c r="N11" s="34">
        <v>8788</v>
      </c>
      <c r="O11" s="35">
        <f t="shared" si="8"/>
        <v>2197</v>
      </c>
      <c r="P11" s="36">
        <f t="shared" si="9"/>
        <v>1098.5</v>
      </c>
      <c r="Q11" s="34">
        <v>6903</v>
      </c>
      <c r="R11" s="37">
        <f t="shared" si="10"/>
        <v>1725.75</v>
      </c>
      <c r="S11" s="38">
        <f t="shared" si="11"/>
        <v>862.875</v>
      </c>
      <c r="T11" s="39" t="s">
        <v>11</v>
      </c>
      <c r="V11" s="5"/>
      <c r="X11" s="7"/>
      <c r="Y11" s="7"/>
      <c r="Z11" s="7"/>
      <c r="AA11" s="7"/>
      <c r="AB11" s="7"/>
      <c r="AC11" s="7"/>
    </row>
    <row r="12" spans="1:29" ht="15" customHeight="1">
      <c r="A12" s="33" t="s">
        <v>28</v>
      </c>
      <c r="B12" s="34">
        <v>29788</v>
      </c>
      <c r="C12" s="35">
        <f t="shared" si="1"/>
        <v>7447</v>
      </c>
      <c r="D12" s="36">
        <f t="shared" si="2"/>
        <v>3723.5</v>
      </c>
      <c r="E12" s="34">
        <v>12945</v>
      </c>
      <c r="F12" s="37">
        <f t="shared" si="3"/>
        <v>3236.25</v>
      </c>
      <c r="G12" s="36">
        <f t="shared" si="4"/>
        <v>1618.125</v>
      </c>
      <c r="H12" s="34">
        <v>16982</v>
      </c>
      <c r="I12" s="35">
        <f t="shared" si="0"/>
        <v>4245.5</v>
      </c>
      <c r="J12" s="36">
        <f t="shared" si="5"/>
        <v>2122.75</v>
      </c>
      <c r="K12" s="34">
        <v>21628</v>
      </c>
      <c r="L12" s="37">
        <f t="shared" si="6"/>
        <v>5407</v>
      </c>
      <c r="M12" s="36">
        <f t="shared" si="7"/>
        <v>2703.5</v>
      </c>
      <c r="N12" s="34">
        <v>23283</v>
      </c>
      <c r="O12" s="35">
        <f t="shared" si="8"/>
        <v>5820.75</v>
      </c>
      <c r="P12" s="36">
        <f t="shared" si="9"/>
        <v>2910.375</v>
      </c>
      <c r="Q12" s="34">
        <v>17998</v>
      </c>
      <c r="R12" s="37">
        <f t="shared" si="10"/>
        <v>4499.5</v>
      </c>
      <c r="S12" s="38">
        <f t="shared" si="11"/>
        <v>2249.75</v>
      </c>
      <c r="T12" s="39" t="s">
        <v>28</v>
      </c>
      <c r="V12" s="5"/>
      <c r="X12" s="7"/>
      <c r="Y12" s="7"/>
      <c r="Z12" s="7"/>
      <c r="AA12" s="7"/>
      <c r="AB12" s="7"/>
      <c r="AC12" s="7"/>
    </row>
    <row r="13" spans="1:29" ht="15" customHeight="1">
      <c r="A13" s="16" t="s">
        <v>12</v>
      </c>
      <c r="B13" s="40">
        <v>21595</v>
      </c>
      <c r="C13" s="26">
        <f t="shared" si="1"/>
        <v>5398.75</v>
      </c>
      <c r="D13" s="41">
        <f>SUM(C13*50%)</f>
        <v>2699.375</v>
      </c>
      <c r="E13" s="42">
        <v>9504</v>
      </c>
      <c r="F13" s="29">
        <f t="shared" si="3"/>
        <v>2376</v>
      </c>
      <c r="G13" s="43">
        <f t="shared" si="4"/>
        <v>1188</v>
      </c>
      <c r="H13" s="40">
        <v>12402</v>
      </c>
      <c r="I13" s="26">
        <f t="shared" si="0"/>
        <v>3100.5</v>
      </c>
      <c r="J13" s="41">
        <f>SUM(I13*50%)</f>
        <v>1550.25</v>
      </c>
      <c r="K13" s="42">
        <v>15737</v>
      </c>
      <c r="L13" s="29">
        <f t="shared" si="6"/>
        <v>3934.25</v>
      </c>
      <c r="M13" s="43">
        <f t="shared" si="7"/>
        <v>1967.125</v>
      </c>
      <c r="N13" s="40">
        <v>16926</v>
      </c>
      <c r="O13" s="26">
        <f>SUM(N13*$I$3)</f>
        <v>4231.5</v>
      </c>
      <c r="P13" s="41">
        <f t="shared" si="9"/>
        <v>2115.75</v>
      </c>
      <c r="Q13" s="42">
        <v>13131</v>
      </c>
      <c r="R13" s="29">
        <f t="shared" si="10"/>
        <v>3282.75</v>
      </c>
      <c r="S13" s="44">
        <f t="shared" si="11"/>
        <v>1641.375</v>
      </c>
      <c r="T13" s="45" t="s">
        <v>12</v>
      </c>
      <c r="V13" s="5"/>
      <c r="X13" s="7"/>
      <c r="Y13" s="7"/>
      <c r="Z13" s="7"/>
      <c r="AA13" s="7"/>
      <c r="AB13" s="7"/>
      <c r="AC13" s="7"/>
    </row>
    <row r="14" spans="1:29" ht="15" customHeight="1">
      <c r="A14" s="33" t="s">
        <v>36</v>
      </c>
      <c r="B14" s="34">
        <v>21929</v>
      </c>
      <c r="C14" s="35">
        <f t="shared" si="1"/>
        <v>5482.25</v>
      </c>
      <c r="D14" s="36"/>
      <c r="E14" s="34">
        <v>9644</v>
      </c>
      <c r="F14" s="37">
        <f t="shared" si="3"/>
        <v>2411</v>
      </c>
      <c r="G14" s="36"/>
      <c r="H14" s="34">
        <v>12588</v>
      </c>
      <c r="I14" s="35">
        <f t="shared" si="0"/>
        <v>3147</v>
      </c>
      <c r="J14" s="36"/>
      <c r="K14" s="34">
        <v>15977</v>
      </c>
      <c r="L14" s="37">
        <f t="shared" si="6"/>
        <v>3994.25</v>
      </c>
      <c r="M14" s="36"/>
      <c r="N14" s="34">
        <v>17184</v>
      </c>
      <c r="O14" s="35">
        <f t="shared" si="8"/>
        <v>4296</v>
      </c>
      <c r="P14" s="36"/>
      <c r="Q14" s="34">
        <v>13330</v>
      </c>
      <c r="R14" s="37">
        <f t="shared" si="10"/>
        <v>3332.5</v>
      </c>
      <c r="S14" s="38"/>
      <c r="T14" s="47" t="s">
        <v>36</v>
      </c>
      <c r="V14" s="5"/>
      <c r="X14" s="7"/>
      <c r="Y14" s="7"/>
      <c r="Z14" s="7"/>
      <c r="AA14" s="7"/>
      <c r="AB14" s="7"/>
      <c r="AC14" s="7"/>
    </row>
    <row r="15" spans="1:29" ht="15" customHeight="1">
      <c r="A15" s="16" t="s">
        <v>13</v>
      </c>
      <c r="B15" s="40">
        <v>23909</v>
      </c>
      <c r="C15" s="26">
        <f t="shared" si="1"/>
        <v>5977.25</v>
      </c>
      <c r="D15" s="41">
        <f t="shared" si="2"/>
        <v>2988.625</v>
      </c>
      <c r="E15" s="42">
        <v>10476</v>
      </c>
      <c r="F15" s="29">
        <f t="shared" si="3"/>
        <v>2619</v>
      </c>
      <c r="G15" s="43">
        <f t="shared" si="4"/>
        <v>1309.5</v>
      </c>
      <c r="H15" s="40">
        <v>13695</v>
      </c>
      <c r="I15" s="26">
        <f t="shared" si="0"/>
        <v>3423.75</v>
      </c>
      <c r="J15" s="41">
        <f t="shared" si="5"/>
        <v>1711.875</v>
      </c>
      <c r="K15" s="42">
        <v>17401</v>
      </c>
      <c r="L15" s="29">
        <f t="shared" si="6"/>
        <v>4350.25</v>
      </c>
      <c r="M15" s="43">
        <f t="shared" si="7"/>
        <v>2175.125</v>
      </c>
      <c r="N15" s="40">
        <v>18721</v>
      </c>
      <c r="O15" s="26">
        <f t="shared" si="8"/>
        <v>4680.25</v>
      </c>
      <c r="P15" s="41">
        <f t="shared" si="9"/>
        <v>2340.125</v>
      </c>
      <c r="Q15" s="42">
        <v>14506</v>
      </c>
      <c r="R15" s="29">
        <f t="shared" si="10"/>
        <v>3626.5</v>
      </c>
      <c r="S15" s="44">
        <f t="shared" si="11"/>
        <v>1813.25</v>
      </c>
      <c r="T15" s="45" t="s">
        <v>13</v>
      </c>
      <c r="V15" s="5"/>
      <c r="X15" s="7"/>
      <c r="Y15" s="7"/>
      <c r="Z15" s="7"/>
      <c r="AA15" s="7"/>
      <c r="AB15" s="7"/>
      <c r="AC15" s="7"/>
    </row>
    <row r="16" spans="1:29" ht="15" customHeight="1">
      <c r="A16" s="33" t="s">
        <v>14</v>
      </c>
      <c r="B16" s="34">
        <v>32728</v>
      </c>
      <c r="C16" s="35">
        <f t="shared" si="1"/>
        <v>8182</v>
      </c>
      <c r="D16" s="36">
        <f t="shared" si="2"/>
        <v>4091</v>
      </c>
      <c r="E16" s="34">
        <v>14180</v>
      </c>
      <c r="F16" s="37">
        <f t="shared" si="3"/>
        <v>3545</v>
      </c>
      <c r="G16" s="36">
        <f t="shared" si="4"/>
        <v>1772.5</v>
      </c>
      <c r="H16" s="34">
        <v>18625</v>
      </c>
      <c r="I16" s="35">
        <f t="shared" si="0"/>
        <v>4656.25</v>
      </c>
      <c r="J16" s="36">
        <f t="shared" si="5"/>
        <v>2328.125</v>
      </c>
      <c r="K16" s="34">
        <v>23741</v>
      </c>
      <c r="L16" s="37">
        <f t="shared" si="6"/>
        <v>5935.25</v>
      </c>
      <c r="M16" s="36">
        <f t="shared" si="7"/>
        <v>2967.625</v>
      </c>
      <c r="N16" s="34">
        <v>25564</v>
      </c>
      <c r="O16" s="35">
        <f t="shared" si="8"/>
        <v>6391</v>
      </c>
      <c r="P16" s="36">
        <f t="shared" si="9"/>
        <v>3195.5</v>
      </c>
      <c r="Q16" s="34">
        <v>19744</v>
      </c>
      <c r="R16" s="37">
        <f t="shared" si="10"/>
        <v>4936</v>
      </c>
      <c r="S16" s="38">
        <f t="shared" si="11"/>
        <v>2468</v>
      </c>
      <c r="T16" s="39" t="s">
        <v>14</v>
      </c>
      <c r="V16" s="5"/>
      <c r="X16" s="7"/>
      <c r="Y16" s="7"/>
      <c r="Z16" s="7"/>
      <c r="AA16" s="7"/>
      <c r="AB16" s="7"/>
      <c r="AC16" s="7"/>
    </row>
    <row r="17" spans="1:29" ht="15" customHeight="1">
      <c r="A17" s="16" t="s">
        <v>37</v>
      </c>
      <c r="B17" s="40">
        <v>34124</v>
      </c>
      <c r="C17" s="26">
        <f t="shared" si="1"/>
        <v>8531</v>
      </c>
      <c r="D17" s="41"/>
      <c r="E17" s="42">
        <v>14766</v>
      </c>
      <c r="F17" s="29">
        <f t="shared" si="3"/>
        <v>3691.5</v>
      </c>
      <c r="G17" s="43"/>
      <c r="H17" s="40">
        <v>18783</v>
      </c>
      <c r="I17" s="26">
        <f t="shared" si="0"/>
        <v>4695.75</v>
      </c>
      <c r="J17" s="41"/>
      <c r="K17" s="42">
        <v>24295</v>
      </c>
      <c r="L17" s="29">
        <f t="shared" si="6"/>
        <v>6073.75</v>
      </c>
      <c r="M17" s="43"/>
      <c r="N17" s="40">
        <v>26648</v>
      </c>
      <c r="O17" s="26">
        <f t="shared" si="8"/>
        <v>6662</v>
      </c>
      <c r="P17" s="41"/>
      <c r="Q17" s="42">
        <v>20574</v>
      </c>
      <c r="R17" s="29">
        <f t="shared" si="10"/>
        <v>5143.5</v>
      </c>
      <c r="S17" s="44"/>
      <c r="T17" s="45" t="s">
        <v>37</v>
      </c>
      <c r="V17" s="5"/>
      <c r="X17" s="7"/>
      <c r="Y17" s="7"/>
      <c r="Z17" s="7"/>
      <c r="AA17" s="7"/>
      <c r="AB17" s="7"/>
      <c r="AC17" s="7"/>
    </row>
    <row r="18" spans="1:29" ht="15" customHeight="1">
      <c r="A18" s="33" t="s">
        <v>15</v>
      </c>
      <c r="B18" s="34">
        <v>33374</v>
      </c>
      <c r="C18" s="35">
        <f t="shared" si="1"/>
        <v>8343.5</v>
      </c>
      <c r="D18" s="36">
        <f t="shared" si="2"/>
        <v>4171.75</v>
      </c>
      <c r="E18" s="34">
        <v>14451</v>
      </c>
      <c r="F18" s="37">
        <f t="shared" si="3"/>
        <v>3612.75</v>
      </c>
      <c r="G18" s="36">
        <f t="shared" si="4"/>
        <v>1806.375</v>
      </c>
      <c r="H18" s="34">
        <v>18986</v>
      </c>
      <c r="I18" s="35">
        <f t="shared" si="0"/>
        <v>4746.5</v>
      </c>
      <c r="J18" s="36">
        <f t="shared" si="5"/>
        <v>2373.25</v>
      </c>
      <c r="K18" s="34">
        <v>24206</v>
      </c>
      <c r="L18" s="37">
        <f t="shared" si="6"/>
        <v>6051.5</v>
      </c>
      <c r="M18" s="36">
        <f t="shared" si="7"/>
        <v>3025.75</v>
      </c>
      <c r="N18" s="34">
        <v>26066</v>
      </c>
      <c r="O18" s="35">
        <f t="shared" si="8"/>
        <v>6516.5</v>
      </c>
      <c r="P18" s="36">
        <f t="shared" si="9"/>
        <v>3258.25</v>
      </c>
      <c r="Q18" s="34">
        <v>20128</v>
      </c>
      <c r="R18" s="37">
        <f t="shared" si="10"/>
        <v>5032</v>
      </c>
      <c r="S18" s="38">
        <f t="shared" si="11"/>
        <v>2516</v>
      </c>
      <c r="T18" s="39" t="s">
        <v>15</v>
      </c>
      <c r="V18" s="5"/>
      <c r="X18" s="7"/>
      <c r="Y18" s="7"/>
      <c r="Z18" s="7"/>
      <c r="AA18" s="7"/>
      <c r="AB18" s="7"/>
      <c r="AC18" s="7"/>
    </row>
    <row r="19" spans="1:29" ht="15" customHeight="1">
      <c r="A19" s="16" t="s">
        <v>16</v>
      </c>
      <c r="B19" s="40">
        <v>47967</v>
      </c>
      <c r="C19" s="26">
        <f t="shared" si="1"/>
        <v>11991.75</v>
      </c>
      <c r="D19" s="41">
        <f t="shared" si="2"/>
        <v>5995.875</v>
      </c>
      <c r="E19" s="42">
        <v>20580</v>
      </c>
      <c r="F19" s="29">
        <f t="shared" si="3"/>
        <v>5145</v>
      </c>
      <c r="G19" s="43">
        <f t="shared" si="4"/>
        <v>2572.5</v>
      </c>
      <c r="H19" s="40">
        <v>27143</v>
      </c>
      <c r="I19" s="26">
        <f t="shared" si="0"/>
        <v>6785.75</v>
      </c>
      <c r="J19" s="41">
        <f t="shared" si="5"/>
        <v>3392.875</v>
      </c>
      <c r="K19" s="42">
        <v>34698</v>
      </c>
      <c r="L19" s="29">
        <f t="shared" si="6"/>
        <v>8674.5</v>
      </c>
      <c r="M19" s="43">
        <f t="shared" si="7"/>
        <v>4337.25</v>
      </c>
      <c r="N19" s="40">
        <v>37390</v>
      </c>
      <c r="O19" s="26">
        <f t="shared" si="8"/>
        <v>9347.5</v>
      </c>
      <c r="P19" s="41">
        <f t="shared" si="9"/>
        <v>4673.75</v>
      </c>
      <c r="Q19" s="42">
        <v>28796</v>
      </c>
      <c r="R19" s="29">
        <f t="shared" si="10"/>
        <v>7199</v>
      </c>
      <c r="S19" s="44">
        <f t="shared" si="11"/>
        <v>3599.5</v>
      </c>
      <c r="T19" s="45" t="s">
        <v>16</v>
      </c>
      <c r="V19" s="5"/>
      <c r="X19" s="7"/>
      <c r="Y19" s="7"/>
      <c r="Z19" s="7"/>
      <c r="AA19" s="7"/>
      <c r="AB19" s="7"/>
      <c r="AC19" s="7"/>
    </row>
    <row r="20" spans="1:29" ht="15" customHeight="1">
      <c r="A20" s="33" t="s">
        <v>17</v>
      </c>
      <c r="B20" s="34">
        <v>45528</v>
      </c>
      <c r="C20" s="35">
        <f t="shared" si="1"/>
        <v>11382</v>
      </c>
      <c r="D20" s="36">
        <f t="shared" si="2"/>
        <v>5691</v>
      </c>
      <c r="E20" s="34">
        <v>19556</v>
      </c>
      <c r="F20" s="37">
        <f t="shared" si="3"/>
        <v>4889</v>
      </c>
      <c r="G20" s="36">
        <f t="shared" si="4"/>
        <v>2444.5</v>
      </c>
      <c r="H20" s="34">
        <v>25780</v>
      </c>
      <c r="I20" s="35">
        <f t="shared" si="0"/>
        <v>6445</v>
      </c>
      <c r="J20" s="36">
        <f t="shared" si="5"/>
        <v>3222.5</v>
      </c>
      <c r="K20" s="34">
        <v>32945</v>
      </c>
      <c r="L20" s="37">
        <f t="shared" si="6"/>
        <v>8236.25</v>
      </c>
      <c r="M20" s="36">
        <f t="shared" si="7"/>
        <v>4118.125</v>
      </c>
      <c r="N20" s="34">
        <v>35497</v>
      </c>
      <c r="O20" s="35">
        <f t="shared" si="8"/>
        <v>8874.25</v>
      </c>
      <c r="P20" s="36">
        <f t="shared" si="9"/>
        <v>4437.125</v>
      </c>
      <c r="Q20" s="34">
        <v>27347</v>
      </c>
      <c r="R20" s="37">
        <f t="shared" si="10"/>
        <v>6836.75</v>
      </c>
      <c r="S20" s="38">
        <f t="shared" si="11"/>
        <v>3418.375</v>
      </c>
      <c r="T20" s="39" t="s">
        <v>17</v>
      </c>
      <c r="V20" s="5"/>
      <c r="X20" s="7"/>
      <c r="Y20" s="7"/>
      <c r="Z20" s="7"/>
      <c r="AA20" s="7"/>
      <c r="AB20" s="7"/>
      <c r="AC20" s="7"/>
    </row>
    <row r="21" spans="1:29" ht="15" customHeight="1">
      <c r="A21" s="16" t="s">
        <v>29</v>
      </c>
      <c r="B21" s="40">
        <v>53658</v>
      </c>
      <c r="C21" s="26">
        <f t="shared" si="1"/>
        <v>13414.5</v>
      </c>
      <c r="D21" s="41">
        <f t="shared" si="2"/>
        <v>6707.25</v>
      </c>
      <c r="E21" s="42">
        <v>22970</v>
      </c>
      <c r="F21" s="29">
        <f t="shared" si="3"/>
        <v>5742.5</v>
      </c>
      <c r="G21" s="43">
        <f t="shared" si="4"/>
        <v>2871.25</v>
      </c>
      <c r="H21" s="40">
        <v>30325</v>
      </c>
      <c r="I21" s="26">
        <f t="shared" si="0"/>
        <v>7581.25</v>
      </c>
      <c r="J21" s="41">
        <f t="shared" si="5"/>
        <v>3790.625</v>
      </c>
      <c r="K21" s="42">
        <v>38790</v>
      </c>
      <c r="L21" s="29">
        <f t="shared" si="6"/>
        <v>9697.5</v>
      </c>
      <c r="M21" s="43">
        <f t="shared" si="7"/>
        <v>4848.75</v>
      </c>
      <c r="N21" s="40">
        <v>41806</v>
      </c>
      <c r="O21" s="26">
        <f t="shared" si="8"/>
        <v>10451.5</v>
      </c>
      <c r="P21" s="41">
        <f t="shared" si="9"/>
        <v>5225.75</v>
      </c>
      <c r="Q21" s="42">
        <v>32177</v>
      </c>
      <c r="R21" s="29">
        <f t="shared" si="10"/>
        <v>8044.25</v>
      </c>
      <c r="S21" s="44">
        <f t="shared" si="11"/>
        <v>4022.125</v>
      </c>
      <c r="T21" s="45" t="s">
        <v>29</v>
      </c>
      <c r="V21" s="5"/>
      <c r="X21" s="7"/>
      <c r="Y21" s="7"/>
      <c r="Z21" s="7"/>
      <c r="AA21" s="7"/>
      <c r="AB21" s="7"/>
      <c r="AC21" s="7"/>
    </row>
    <row r="22" spans="1:29" ht="15" customHeight="1">
      <c r="A22" s="33" t="s">
        <v>18</v>
      </c>
      <c r="B22" s="34">
        <v>82197</v>
      </c>
      <c r="C22" s="35">
        <f t="shared" si="1"/>
        <v>20549.25</v>
      </c>
      <c r="D22" s="36">
        <f>SUM(C22*0%)</f>
        <v>0</v>
      </c>
      <c r="E22" s="34">
        <v>34957</v>
      </c>
      <c r="F22" s="37">
        <f t="shared" si="3"/>
        <v>8739.25</v>
      </c>
      <c r="G22" s="36">
        <f>SUM(F22*0%)</f>
        <v>0</v>
      </c>
      <c r="H22" s="34">
        <v>46278</v>
      </c>
      <c r="I22" s="35">
        <f t="shared" si="0"/>
        <v>11569.5</v>
      </c>
      <c r="J22" s="36">
        <f>SUM(I22*0%)</f>
        <v>0</v>
      </c>
      <c r="K22" s="34">
        <v>59310</v>
      </c>
      <c r="L22" s="37">
        <f t="shared" si="6"/>
        <v>14827.5</v>
      </c>
      <c r="M22" s="36">
        <f>SUM(L22*0%)</f>
        <v>0</v>
      </c>
      <c r="N22" s="34">
        <v>63953</v>
      </c>
      <c r="O22" s="35">
        <f t="shared" si="8"/>
        <v>15988.25</v>
      </c>
      <c r="P22" s="36">
        <f>SUM(O22*0%)</f>
        <v>0</v>
      </c>
      <c r="Q22" s="34">
        <v>49129</v>
      </c>
      <c r="R22" s="37">
        <f t="shared" si="10"/>
        <v>12282.25</v>
      </c>
      <c r="S22" s="38">
        <f>SUM(R22*0%)</f>
        <v>0</v>
      </c>
      <c r="T22" s="39" t="s">
        <v>18</v>
      </c>
      <c r="V22" s="5"/>
      <c r="X22" s="7"/>
      <c r="Y22" s="7"/>
      <c r="Z22" s="7"/>
      <c r="AA22" s="7"/>
      <c r="AB22" s="7"/>
      <c r="AC22" s="7"/>
    </row>
    <row r="23" spans="1:29" ht="15" customHeight="1">
      <c r="A23" s="16" t="s">
        <v>19</v>
      </c>
      <c r="B23" s="40">
        <v>98562</v>
      </c>
      <c r="C23" s="26">
        <f t="shared" si="1"/>
        <v>24640.5</v>
      </c>
      <c r="D23" s="41">
        <f>SUM(C23*0%)</f>
        <v>0</v>
      </c>
      <c r="E23" s="42">
        <v>41830</v>
      </c>
      <c r="F23" s="29">
        <f t="shared" si="3"/>
        <v>10457.5</v>
      </c>
      <c r="G23" s="43">
        <f>SUM(F23*0%)</f>
        <v>0</v>
      </c>
      <c r="H23" s="40">
        <v>55426</v>
      </c>
      <c r="I23" s="26">
        <f t="shared" si="0"/>
        <v>13856.5</v>
      </c>
      <c r="J23" s="41">
        <f>SUM(I23*0%)</f>
        <v>0</v>
      </c>
      <c r="K23" s="42">
        <v>71076</v>
      </c>
      <c r="L23" s="29">
        <f t="shared" si="6"/>
        <v>17769</v>
      </c>
      <c r="M23" s="43">
        <f>SUM(L23*0%)</f>
        <v>0</v>
      </c>
      <c r="N23" s="40">
        <v>76652</v>
      </c>
      <c r="O23" s="26">
        <f t="shared" si="8"/>
        <v>19163</v>
      </c>
      <c r="P23" s="41">
        <f>SUM(O23*0%)</f>
        <v>0</v>
      </c>
      <c r="Q23" s="42">
        <v>58850</v>
      </c>
      <c r="R23" s="29">
        <f t="shared" si="10"/>
        <v>14712.5</v>
      </c>
      <c r="S23" s="44">
        <f>SUM(R23*0%)</f>
        <v>0</v>
      </c>
      <c r="T23" s="45" t="s">
        <v>19</v>
      </c>
      <c r="V23" s="5"/>
      <c r="X23" s="7"/>
      <c r="Y23" s="7"/>
      <c r="Z23" s="7"/>
      <c r="AA23" s="7"/>
      <c r="AB23" s="7"/>
      <c r="AC23" s="7"/>
    </row>
    <row r="24" spans="1:29" ht="15" customHeight="1">
      <c r="A24" s="33" t="s">
        <v>20</v>
      </c>
      <c r="B24" s="34">
        <v>57723</v>
      </c>
      <c r="C24" s="35">
        <f t="shared" si="1"/>
        <v>14430.75</v>
      </c>
      <c r="D24" s="36">
        <f>SUM(C24*0%)</f>
        <v>0</v>
      </c>
      <c r="E24" s="34">
        <v>24678</v>
      </c>
      <c r="F24" s="37">
        <f t="shared" si="3"/>
        <v>6169.5</v>
      </c>
      <c r="G24" s="36">
        <f>SUM(F24*0%)</f>
        <v>0</v>
      </c>
      <c r="H24" s="34">
        <v>32597</v>
      </c>
      <c r="I24" s="35">
        <f t="shared" si="0"/>
        <v>8149.25</v>
      </c>
      <c r="J24" s="36">
        <f>SUM(I24*0%)</f>
        <v>0</v>
      </c>
      <c r="K24" s="34">
        <v>41713</v>
      </c>
      <c r="L24" s="37">
        <f t="shared" si="6"/>
        <v>10428.25</v>
      </c>
      <c r="M24" s="36">
        <f>SUM(L24*0%)</f>
        <v>0</v>
      </c>
      <c r="N24" s="34">
        <v>44961</v>
      </c>
      <c r="O24" s="35">
        <f t="shared" si="8"/>
        <v>11240.25</v>
      </c>
      <c r="P24" s="36">
        <f>SUM(O24*0%)</f>
        <v>0</v>
      </c>
      <c r="Q24" s="34">
        <v>34591</v>
      </c>
      <c r="R24" s="37">
        <f t="shared" si="10"/>
        <v>8647.75</v>
      </c>
      <c r="S24" s="38">
        <f>SUM(R24*0%)</f>
        <v>0</v>
      </c>
      <c r="T24" s="39" t="s">
        <v>20</v>
      </c>
      <c r="V24" s="5"/>
      <c r="X24" s="7"/>
      <c r="Y24" s="7"/>
      <c r="Z24" s="7"/>
      <c r="AA24" s="7"/>
      <c r="AB24" s="7"/>
      <c r="AC24" s="7"/>
    </row>
    <row r="25" spans="1:29" ht="15" customHeight="1">
      <c r="A25" s="16" t="s">
        <v>21</v>
      </c>
      <c r="B25" s="40">
        <v>157892</v>
      </c>
      <c r="C25" s="26">
        <f t="shared" si="1"/>
        <v>39473</v>
      </c>
      <c r="D25" s="41">
        <f>SUM(C25*0%)</f>
        <v>0</v>
      </c>
      <c r="E25" s="42">
        <v>66749</v>
      </c>
      <c r="F25" s="29">
        <f t="shared" si="3"/>
        <v>16687.25</v>
      </c>
      <c r="G25" s="43">
        <f>SUM(F25*0%)</f>
        <v>0</v>
      </c>
      <c r="H25" s="40">
        <v>88592</v>
      </c>
      <c r="I25" s="26">
        <f t="shared" si="0"/>
        <v>22148</v>
      </c>
      <c r="J25" s="41">
        <f>SUM(I25*0%)</f>
        <v>0</v>
      </c>
      <c r="K25" s="42">
        <v>113735</v>
      </c>
      <c r="L25" s="29">
        <f t="shared" si="6"/>
        <v>28433.75</v>
      </c>
      <c r="M25" s="43">
        <f>SUM(L25*0%)</f>
        <v>0</v>
      </c>
      <c r="N25" s="40">
        <v>122692</v>
      </c>
      <c r="O25" s="26">
        <f t="shared" si="8"/>
        <v>30673</v>
      </c>
      <c r="P25" s="41">
        <f>SUM(O25*0%)</f>
        <v>0</v>
      </c>
      <c r="Q25" s="42">
        <v>94092</v>
      </c>
      <c r="R25" s="29">
        <f t="shared" si="10"/>
        <v>23523</v>
      </c>
      <c r="S25" s="44">
        <f>SUM(R25*0%)</f>
        <v>0</v>
      </c>
      <c r="T25" s="45" t="s">
        <v>21</v>
      </c>
      <c r="V25" s="5"/>
      <c r="X25" s="7"/>
      <c r="Y25" s="7"/>
      <c r="Z25" s="7"/>
      <c r="AA25" s="7"/>
      <c r="AB25" s="7"/>
      <c r="AC25" s="7"/>
    </row>
    <row r="26" spans="1:29" ht="15" customHeight="1">
      <c r="A26" s="33" t="s">
        <v>22</v>
      </c>
      <c r="B26" s="34">
        <v>5001</v>
      </c>
      <c r="C26" s="35">
        <f t="shared" si="1"/>
        <v>1250.25</v>
      </c>
      <c r="D26" s="36">
        <f t="shared" si="2"/>
        <v>625.125</v>
      </c>
      <c r="E26" s="34">
        <v>2535</v>
      </c>
      <c r="F26" s="37">
        <f t="shared" si="3"/>
        <v>633.75</v>
      </c>
      <c r="G26" s="36">
        <f t="shared" si="4"/>
        <v>316.875</v>
      </c>
      <c r="H26" s="34">
        <v>3126</v>
      </c>
      <c r="I26" s="35">
        <f t="shared" si="0"/>
        <v>781.5</v>
      </c>
      <c r="J26" s="36">
        <f t="shared" si="5"/>
        <v>390.75</v>
      </c>
      <c r="K26" s="34">
        <v>3806</v>
      </c>
      <c r="L26" s="37">
        <f t="shared" si="6"/>
        <v>951.5</v>
      </c>
      <c r="M26" s="36">
        <f t="shared" si="7"/>
        <v>475.75</v>
      </c>
      <c r="N26" s="34">
        <v>4049</v>
      </c>
      <c r="O26" s="35">
        <f t="shared" si="8"/>
        <v>1012.25</v>
      </c>
      <c r="P26" s="36">
        <f t="shared" si="9"/>
        <v>506.125</v>
      </c>
      <c r="Q26" s="34">
        <v>3274</v>
      </c>
      <c r="R26" s="37">
        <f t="shared" si="10"/>
        <v>818.5</v>
      </c>
      <c r="S26" s="38">
        <f t="shared" si="11"/>
        <v>409.25</v>
      </c>
      <c r="T26" s="39" t="s">
        <v>22</v>
      </c>
      <c r="V26" s="5"/>
      <c r="X26" s="7"/>
      <c r="Y26" s="7"/>
      <c r="Z26" s="7"/>
      <c r="AA26" s="7"/>
      <c r="AB26" s="7"/>
      <c r="AC26" s="7"/>
    </row>
    <row r="27" spans="1:22" ht="15" customHeight="1">
      <c r="A27" s="16" t="s">
        <v>23</v>
      </c>
      <c r="B27" s="40">
        <v>32081</v>
      </c>
      <c r="C27" s="26">
        <f t="shared" si="1"/>
        <v>8020.25</v>
      </c>
      <c r="D27" s="41">
        <f t="shared" si="2"/>
        <v>4010.125</v>
      </c>
      <c r="E27" s="42">
        <v>13908</v>
      </c>
      <c r="F27" s="29">
        <f t="shared" si="3"/>
        <v>3477</v>
      </c>
      <c r="G27" s="43">
        <f t="shared" si="4"/>
        <v>1738.5</v>
      </c>
      <c r="H27" s="40">
        <v>18263</v>
      </c>
      <c r="I27" s="26">
        <f t="shared" si="0"/>
        <v>4565.75</v>
      </c>
      <c r="J27" s="41">
        <f t="shared" si="5"/>
        <v>2282.875</v>
      </c>
      <c r="K27" s="42">
        <v>23277</v>
      </c>
      <c r="L27" s="29">
        <f t="shared" si="6"/>
        <v>5819.25</v>
      </c>
      <c r="M27" s="43">
        <f t="shared" si="7"/>
        <v>2909.625</v>
      </c>
      <c r="N27" s="40">
        <v>25063</v>
      </c>
      <c r="O27" s="26">
        <f t="shared" si="8"/>
        <v>6265.75</v>
      </c>
      <c r="P27" s="41">
        <f t="shared" si="9"/>
        <v>3132.875</v>
      </c>
      <c r="Q27" s="42">
        <v>19360</v>
      </c>
      <c r="R27" s="29">
        <f t="shared" si="10"/>
        <v>4840</v>
      </c>
      <c r="S27" s="44">
        <f t="shared" si="11"/>
        <v>2420</v>
      </c>
      <c r="T27" s="45" t="s">
        <v>23</v>
      </c>
      <c r="V27" s="5"/>
    </row>
    <row r="28" spans="1:22" ht="15" customHeight="1" thickBot="1">
      <c r="A28" s="48" t="s">
        <v>24</v>
      </c>
      <c r="B28" s="49">
        <v>30622</v>
      </c>
      <c r="C28" s="50">
        <f t="shared" si="1"/>
        <v>7655.5</v>
      </c>
      <c r="D28" s="51">
        <f>SUM(C28*0%)</f>
        <v>0</v>
      </c>
      <c r="E28" s="49">
        <v>13295</v>
      </c>
      <c r="F28" s="52">
        <f t="shared" si="3"/>
        <v>3323.75</v>
      </c>
      <c r="G28" s="51">
        <f>SUM(F28*0%)</f>
        <v>0</v>
      </c>
      <c r="H28" s="49">
        <v>17448</v>
      </c>
      <c r="I28" s="50">
        <f t="shared" si="0"/>
        <v>4362</v>
      </c>
      <c r="J28" s="51">
        <f>SUM(I28*0%)</f>
        <v>0</v>
      </c>
      <c r="K28" s="49">
        <v>22227</v>
      </c>
      <c r="L28" s="52">
        <f t="shared" si="6"/>
        <v>5556.75</v>
      </c>
      <c r="M28" s="51">
        <f>SUM(L28*0%)</f>
        <v>0</v>
      </c>
      <c r="N28" s="49">
        <v>23930</v>
      </c>
      <c r="O28" s="50">
        <f t="shared" si="8"/>
        <v>5982.5</v>
      </c>
      <c r="P28" s="51">
        <f>SUM(O28*0%)</f>
        <v>0</v>
      </c>
      <c r="Q28" s="49">
        <v>18493</v>
      </c>
      <c r="R28" s="52">
        <f t="shared" si="10"/>
        <v>4623.25</v>
      </c>
      <c r="S28" s="53">
        <f>SUM(R28*0%)</f>
        <v>0</v>
      </c>
      <c r="T28" s="54" t="s">
        <v>24</v>
      </c>
      <c r="V28" s="5"/>
    </row>
    <row r="29" spans="1:20" ht="14.25" thickTop="1">
      <c r="A29" s="11"/>
      <c r="B29" s="12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55" t="s">
        <v>25</v>
      </c>
      <c r="O29" s="12"/>
      <c r="P29" s="12"/>
      <c r="Q29" s="12"/>
      <c r="R29" s="12"/>
      <c r="S29" s="12"/>
      <c r="T29" s="9"/>
    </row>
    <row r="30" spans="1:20" ht="13.5">
      <c r="A30" s="11"/>
      <c r="B30" s="12"/>
      <c r="C30" s="13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 t="s">
        <v>30</v>
      </c>
      <c r="O30" s="12"/>
      <c r="P30" s="12"/>
      <c r="Q30" s="12"/>
      <c r="R30" s="12"/>
      <c r="S30" s="12"/>
      <c r="T30" s="9"/>
    </row>
    <row r="31" spans="1:20" ht="13.5">
      <c r="A31" s="11"/>
      <c r="B31" s="12"/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 t="s">
        <v>31</v>
      </c>
      <c r="O31" s="12"/>
      <c r="P31" s="12"/>
      <c r="Q31" s="12"/>
      <c r="R31" s="12"/>
      <c r="S31" s="12"/>
      <c r="T31" s="9"/>
    </row>
    <row r="32" spans="1:20" ht="13.5">
      <c r="A32" s="11" t="s">
        <v>33</v>
      </c>
      <c r="B32" s="12"/>
      <c r="C32" s="13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/>
    </row>
    <row r="33" spans="1:20" ht="13.5">
      <c r="A33" s="11" t="s">
        <v>41</v>
      </c>
      <c r="B33" s="12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/>
    </row>
    <row r="34" spans="1:4" ht="13.5">
      <c r="A34" s="61" t="s">
        <v>40</v>
      </c>
      <c r="C34" s="56"/>
      <c r="D34" s="56"/>
    </row>
    <row r="35" spans="1:20" ht="13.5">
      <c r="A35" s="11" t="s">
        <v>42</v>
      </c>
      <c r="B35" s="12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9"/>
    </row>
    <row r="36" spans="1:20" ht="13.5">
      <c r="A36" s="11" t="s">
        <v>34</v>
      </c>
      <c r="B36" s="12"/>
      <c r="C36" s="13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/>
    </row>
    <row r="37" spans="1:20" s="59" customFormat="1" ht="13.5" customHeight="1">
      <c r="A37" s="62" t="s">
        <v>43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</row>
    <row r="38" spans="1:20" s="58" customFormat="1" ht="3" customHeight="1" hidden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ht="13.5">
      <c r="A39" s="11"/>
      <c r="B39" s="12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/>
    </row>
  </sheetData>
  <sheetProtection/>
  <mergeCells count="11">
    <mergeCell ref="B6:D6"/>
    <mergeCell ref="E6:G6"/>
    <mergeCell ref="H6:J6"/>
    <mergeCell ref="K6:M6"/>
    <mergeCell ref="A1:R1"/>
    <mergeCell ref="A2:R2"/>
    <mergeCell ref="A4:R4"/>
    <mergeCell ref="A5:R5"/>
    <mergeCell ref="N6:P6"/>
    <mergeCell ref="Q6:S6"/>
    <mergeCell ref="I3:J3"/>
  </mergeCells>
  <printOptions horizontalCentered="1" verticalCentered="1"/>
  <pageMargins left="0" right="0.25" top="0.25" bottom="0.5" header="0.25" footer="0.5"/>
  <pageSetup fitToHeight="1" fitToWidth="1" horizontalDpi="600" verticalDpi="600" orientation="landscape" paperSize="5" r:id="rId1"/>
  <headerFooter alignWithMargins="0">
    <oddFooter>&amp;R2013 Assessment Manual</oddFooter>
  </headerFooter>
  <ignoredErrors>
    <ignoredError sqref="A19:A28 T20:T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jriley</dc:creator>
  <cp:keywords/>
  <dc:description/>
  <cp:lastModifiedBy>sdorazio</cp:lastModifiedBy>
  <cp:lastPrinted>2012-09-17T14:24:47Z</cp:lastPrinted>
  <dcterms:created xsi:type="dcterms:W3CDTF">2002-08-09T14:40:47Z</dcterms:created>
  <dcterms:modified xsi:type="dcterms:W3CDTF">2012-10-31T17:41:59Z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PublishingConta">
    <vt:lpwstr/>
  </property>
  <property fmtid="{D5CDD505-2E9C-101B-9397-08002B2CF9AE}" pid="5" name="PublishingPageConte">
    <vt:lpwstr/>
  </property>
  <property fmtid="{D5CDD505-2E9C-101B-9397-08002B2CF9AE}" pid="6" name="SeoBrowserTit">
    <vt:lpwstr/>
  </property>
  <property fmtid="{D5CDD505-2E9C-101B-9397-08002B2CF9AE}" pid="7" name="SeoKeywor">
    <vt:lpwstr/>
  </property>
  <property fmtid="{D5CDD505-2E9C-101B-9397-08002B2CF9AE}" pid="8" name="HeaderStyleDefinitio">
    <vt:lpwstr/>
  </property>
  <property fmtid="{D5CDD505-2E9C-101B-9397-08002B2CF9AE}" pid="9" name="Ord">
    <vt:lpwstr>93600.0000000000</vt:lpwstr>
  </property>
  <property fmtid="{D5CDD505-2E9C-101B-9397-08002B2CF9AE}" pid="10" name="TemplateU">
    <vt:lpwstr/>
  </property>
  <property fmtid="{D5CDD505-2E9C-101B-9397-08002B2CF9AE}" pid="11" name="PublishingRollupIma">
    <vt:lpwstr/>
  </property>
  <property fmtid="{D5CDD505-2E9C-101B-9397-08002B2CF9AE}" pid="12" name="Audien">
    <vt:lpwstr/>
  </property>
  <property fmtid="{D5CDD505-2E9C-101B-9397-08002B2CF9AE}" pid="13" name="ArticleStartDa">
    <vt:lpwstr/>
  </property>
  <property fmtid="{D5CDD505-2E9C-101B-9397-08002B2CF9AE}" pid="14" name="ArticleByLi">
    <vt:lpwstr/>
  </property>
  <property fmtid="{D5CDD505-2E9C-101B-9397-08002B2CF9AE}" pid="15" name="PublishingImageCap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PublishingIsFurlPa">
    <vt:lpwstr/>
  </property>
  <property fmtid="{D5CDD505-2E9C-101B-9397-08002B2CF9AE}" pid="25" name="xd_Prog">
    <vt:lpwstr/>
  </property>
  <property fmtid="{D5CDD505-2E9C-101B-9397-08002B2CF9AE}" pid="26" name="PublishingStartDa">
    <vt:lpwstr/>
  </property>
  <property fmtid="{D5CDD505-2E9C-101B-9397-08002B2CF9AE}" pid="27" name="PublishingExpirationDa">
    <vt:lpwstr/>
  </property>
  <property fmtid="{D5CDD505-2E9C-101B-9397-08002B2CF9AE}" pid="28" name="PublishingContactPictu">
    <vt:lpwstr/>
  </property>
  <property fmtid="{D5CDD505-2E9C-101B-9397-08002B2CF9AE}" pid="29" name="PublishingVariationGroup">
    <vt:lpwstr/>
  </property>
  <property fmtid="{D5CDD505-2E9C-101B-9397-08002B2CF9AE}" pid="30" name="RobotsNoInd">
    <vt:lpwstr/>
  </property>
  <property fmtid="{D5CDD505-2E9C-101B-9397-08002B2CF9AE}" pid="31" name="SharedWithUse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  <property fmtid="{D5CDD505-2E9C-101B-9397-08002B2CF9AE}" pid="34" name="PublishingContactNa">
    <vt:lpwstr/>
  </property>
</Properties>
</file>